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615"/>
  <workbookPr codeName="ThisWorkbook"/>
  <bookViews>
    <workbookView xWindow="1200" yWindow="1160" windowWidth="27100" windowHeight="16520" activeTab="3"/>
  </bookViews>
  <sheets>
    <sheet name="EasyCBM English Norms" sheetId="1" r:id="rId1"/>
    <sheet name="EasyCBM Spanish Norms" sheetId="3" r:id="rId2"/>
    <sheet name="Typical ROI" sheetId="2" r:id="rId3"/>
    <sheet name="Setting a Goal (English)" sheetId="5" r:id="rId4"/>
    <sheet name="Setting a Goal (Spanish)" sheetId="7" r:id="rId5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<sst xmlns="http://schemas.openxmlformats.org/spreadsheetml/2006/main" count="173" uniqueCount="85">
  <si>
    <t>50th %ile on EasyCBM National Norms</t>
  </si>
  <si>
    <t>Typical Weekly Rate of Improvement (ROI)</t>
  </si>
  <si>
    <t>Grade</t>
  </si>
  <si>
    <t>Measure</t>
  </si>
  <si>
    <t>Fall</t>
  </si>
  <si>
    <t>Spring</t>
  </si>
  <si>
    <t>K</t>
  </si>
  <si>
    <t>WRF</t>
  </si>
  <si>
    <t>1st Grade</t>
  </si>
  <si>
    <t>PRF</t>
  </si>
  <si>
    <t xml:space="preserve"> </t>
  </si>
  <si>
    <t>2nd Grade</t>
  </si>
  <si>
    <t>When setting goals for students receiving interventions, their growth must exceed the above typical weekly ROI's in order for them to catch up to their peers</t>
  </si>
  <si>
    <t>Norms update March 2017</t>
  </si>
  <si>
    <t>LS</t>
  </si>
  <si>
    <t>PS</t>
  </si>
  <si>
    <t>LS = Letter Sounds</t>
  </si>
  <si>
    <t>PS = Phoneme Segmenting</t>
  </si>
  <si>
    <t>PRF = Passage Reading Fluency</t>
  </si>
  <si>
    <t>WRF = Word Reading Fluency</t>
  </si>
  <si>
    <t>Syllable Segmenting</t>
  </si>
  <si>
    <t>Syllable Sounds</t>
  </si>
  <si>
    <t>Spanish WRF</t>
  </si>
  <si>
    <t>Spanish SR</t>
  </si>
  <si>
    <t>English Language</t>
  </si>
  <si>
    <t>Spanish Language</t>
  </si>
  <si>
    <t>SS</t>
  </si>
  <si>
    <t>SSEG</t>
  </si>
  <si>
    <t>SS = Syllable Sounds</t>
  </si>
  <si>
    <t>SSEG = Syllable Segmenting</t>
  </si>
  <si>
    <t>SWR</t>
  </si>
  <si>
    <t>SSR</t>
  </si>
  <si>
    <t>SWR = Spanish Word Reading Fluency</t>
  </si>
  <si>
    <t>SSR = Spanish Sentence Reading</t>
  </si>
  <si>
    <t>National 50th %ile</t>
  </si>
  <si>
    <t xml:space="preserve">Fall </t>
  </si>
  <si>
    <t xml:space="preserve"> # of Instructional Weeks </t>
  </si>
  <si>
    <t>National ROI</t>
  </si>
  <si>
    <t>District ROI</t>
  </si>
  <si>
    <t>National</t>
  </si>
  <si>
    <t>District</t>
  </si>
  <si>
    <t>Your District Average</t>
  </si>
  <si>
    <r>
      <rPr>
        <b/>
        <sz val="11"/>
        <color theme="1"/>
        <rFont val="Optima Regular"/>
        <family val="2"/>
      </rPr>
      <t xml:space="preserve">National </t>
    </r>
    <r>
      <rPr>
        <sz val="11"/>
        <color theme="1"/>
        <rFont val="Optima Regular"/>
        <family val="2"/>
      </rPr>
      <t>scores indicate the average ROI based on National Norms (going from the 50th %ile in Fall to the 50th %ile in Spring)</t>
    </r>
  </si>
  <si>
    <r>
      <rPr>
        <b/>
        <sz val="11"/>
        <color theme="1"/>
        <rFont val="Optima Regular"/>
        <family val="2"/>
      </rPr>
      <t>District</t>
    </r>
    <r>
      <rPr>
        <sz val="11"/>
        <color theme="1"/>
        <rFont val="Optima Regular"/>
        <family val="2"/>
      </rPr>
      <t xml:space="preserve"> Scores indicate the average ROI based on your district's data (going from the average Fall score to the average Spring score)</t>
    </r>
  </si>
  <si>
    <t>=</t>
  </si>
  <si>
    <t>Baseline Score</t>
  </si>
  <si>
    <t>+</t>
  </si>
  <si>
    <t>x</t>
  </si>
  <si>
    <t>Weeks to End-of-Year Goal)</t>
  </si>
  <si>
    <t>Step 3:</t>
  </si>
  <si>
    <t>Step 1:</t>
  </si>
  <si>
    <t xml:space="preserve">Step 2: </t>
  </si>
  <si>
    <t>Enter the # of Instructional Weeks until the End-of-Year Goal:</t>
  </si>
  <si>
    <t>Setting an End of Year Goal for an Student in Intervention:</t>
  </si>
  <si>
    <t>(Ambitious ROI of 2x Typical ROI</t>
  </si>
  <si>
    <t>(Ambitious ROI of 1.5x Typical ROI</t>
  </si>
  <si>
    <t xml:space="preserve">Step 4: </t>
  </si>
  <si>
    <t>1st Grade Phoneme Segmenting</t>
  </si>
  <si>
    <t>1st Grade Letter Sounds</t>
  </si>
  <si>
    <t>1st Grade WRF</t>
  </si>
  <si>
    <t>1st Grade PRF</t>
  </si>
  <si>
    <t>2nd Grade WRF</t>
  </si>
  <si>
    <t>2nd Grade PRF</t>
  </si>
  <si>
    <t>3rd Grade PRF</t>
  </si>
  <si>
    <t>4th Grade PRF</t>
  </si>
  <si>
    <t>5th Grade PRF</t>
  </si>
  <si>
    <t>6th Grade PRF</t>
  </si>
  <si>
    <t xml:space="preserve">K Letter Sounds </t>
  </si>
  <si>
    <t>K Phoneme Segmenting</t>
  </si>
  <si>
    <t>K WRF</t>
  </si>
  <si>
    <t>Grade / Measure</t>
  </si>
  <si>
    <t xml:space="preserve">The typical ROI for the selected progress monitoring measure is:  </t>
  </si>
  <si>
    <r>
      <t xml:space="preserve">Suggested Goal Based on </t>
    </r>
    <r>
      <rPr>
        <b/>
        <sz val="14"/>
        <color theme="1"/>
        <rFont val="Optima Regular"/>
        <family val="2"/>
      </rPr>
      <t>1.5x</t>
    </r>
    <r>
      <rPr>
        <b/>
        <sz val="9"/>
        <color theme="1"/>
        <rFont val="Optima Regular"/>
        <family val="2"/>
      </rPr>
      <t xml:space="preserve"> typical growth</t>
    </r>
  </si>
  <si>
    <r>
      <t xml:space="preserve">Suggested Goal based on </t>
    </r>
    <r>
      <rPr>
        <b/>
        <sz val="14"/>
        <color theme="1"/>
        <rFont val="Optima Regular"/>
        <family val="2"/>
      </rPr>
      <t>2x</t>
    </r>
    <r>
      <rPr>
        <b/>
        <sz val="9"/>
        <color theme="1"/>
        <rFont val="Optima Regular"/>
        <family val="2"/>
      </rPr>
      <t xml:space="preserve"> typical growth</t>
    </r>
  </si>
  <si>
    <t>Enter the Student's baseline score (i.e., current level of performance):</t>
  </si>
  <si>
    <t xml:space="preserve">Using the dropdown, Select the Grade Level/Progress Monitoring measure used: </t>
  </si>
  <si>
    <t>Using the information below, set your End-of-Year Goal based on 1.5x or 2x Typical ROI</t>
  </si>
  <si>
    <t>K Syllable Sounds</t>
  </si>
  <si>
    <t>K Syllable Segmenting</t>
  </si>
  <si>
    <t>1st Grade Syllable Segmenting</t>
  </si>
  <si>
    <t>1st Grade Spanish WRF</t>
  </si>
  <si>
    <t>1st Grade Spanish SR</t>
  </si>
  <si>
    <t>2nd Grade Spanish SR</t>
  </si>
  <si>
    <t>1st Grade Syllable Sounds</t>
  </si>
  <si>
    <t>2nd Grade Spanish WRF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</si>
</sst>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Optima Regular"/>
      <family val="2"/>
    </font>
    <font>
      <b/>
      <sz val="11"/>
      <color theme="1"/>
      <name val="Optima Regular"/>
      <family val="2"/>
    </font>
    <font>
      <sz val="10"/>
      <color theme="1"/>
      <name val="Optima Regular"/>
      <family val="2"/>
    </font>
    <font>
      <sz val="11"/>
      <color theme="1"/>
      <name val="Optima Regular"/>
      <family val="2"/>
    </font>
    <font>
      <b/>
      <sz val="9"/>
      <color theme="1"/>
      <name val="Optima Regular"/>
      <family val="2"/>
    </font>
    <font>
      <b/>
      <sz val="8"/>
      <color theme="1"/>
      <name val="Optima Regular"/>
      <family val="2"/>
    </font>
    <font>
      <sz val="9"/>
      <color theme="1"/>
      <name val="Optima Regular"/>
      <family val="2"/>
    </font>
    <font>
      <sz val="8"/>
      <color theme="1"/>
      <name val="Optima Regular"/>
      <family val="2"/>
    </font>
    <font>
      <b/>
      <sz val="12"/>
      <color theme="1"/>
      <name val="Optima Regular"/>
      <family val="2"/>
    </font>
    <font>
      <i/>
      <sz val="12"/>
      <color theme="1"/>
      <name val="Optima Regular"/>
      <family val="2"/>
    </font>
    <font>
      <i/>
      <sz val="11"/>
      <color theme="1"/>
      <name val="Optima Regular"/>
      <family val="2"/>
    </font>
    <font>
      <b/>
      <sz val="14"/>
      <color theme="1"/>
      <name val="Optima Regular"/>
      <family val="2"/>
    </font>
  </fonts>
  <fills count="1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ck"/>
    </border>
    <border>
      <left/>
      <right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ck"/>
      <right/>
      <top style="thick"/>
      <bottom/>
    </border>
    <border>
      <left style="thin"/>
      <right style="thick"/>
      <top style="thick"/>
      <bottom/>
    </border>
    <border>
      <left style="thick"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medium"/>
      <right style="thick"/>
      <top style="thick"/>
      <bottom style="thick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ck"/>
      <right/>
      <top/>
      <bottom style="thick"/>
    </border>
    <border>
      <left style="thin"/>
      <right/>
      <top style="thin"/>
      <bottom style="thick"/>
    </border>
    <border>
      <left style="thick"/>
      <right/>
      <top/>
      <bottom/>
    </border>
    <border>
      <left/>
      <right style="medium"/>
      <top style="medium"/>
      <bottom/>
    </border>
    <border>
      <left/>
      <right/>
      <top style="thick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8" fillId="2" borderId="1" xfId="0" applyFont="1" applyFill="1" applyBorder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/>
    <xf numFmtId="0" fontId="10" fillId="2" borderId="6" xfId="0" applyFont="1" applyFill="1" applyBorder="1"/>
    <xf numFmtId="0" fontId="0" fillId="0" borderId="0" xfId="0" applyAlignment="1">
      <alignment horizontal="center"/>
    </xf>
    <xf numFmtId="164" fontId="10" fillId="3" borderId="6" xfId="0" applyNumberFormat="1" applyFont="1" applyFill="1" applyBorder="1"/>
    <xf numFmtId="164" fontId="10" fillId="4" borderId="6" xfId="0" applyNumberFormat="1" applyFont="1" applyFill="1" applyBorder="1"/>
    <xf numFmtId="0" fontId="10" fillId="5" borderId="7" xfId="0" applyFont="1" applyFill="1" applyBorder="1" applyAlignment="1">
      <alignment horizontal="center"/>
    </xf>
    <xf numFmtId="164" fontId="10" fillId="3" borderId="8" xfId="0" applyNumberFormat="1" applyFont="1" applyFill="1" applyBorder="1"/>
    <xf numFmtId="164" fontId="10" fillId="4" borderId="8" xfId="0" applyNumberFormat="1" applyFont="1" applyFill="1" applyBorder="1"/>
    <xf numFmtId="164" fontId="10" fillId="6" borderId="6" xfId="0" applyNumberFormat="1" applyFont="1" applyFill="1" applyBorder="1"/>
    <xf numFmtId="0" fontId="10" fillId="7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7" fillId="2" borderId="10" xfId="0" applyFont="1" applyFill="1" applyBorder="1"/>
    <xf numFmtId="0" fontId="11" fillId="8" borderId="11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right" wrapText="1"/>
    </xf>
    <xf numFmtId="0" fontId="10" fillId="0" borderId="0" xfId="0" applyFont="1" applyBorder="1"/>
    <xf numFmtId="0" fontId="11" fillId="9" borderId="12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11" borderId="15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3" fillId="11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11" borderId="22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12" borderId="12" xfId="0" applyFont="1" applyFill="1" applyBorder="1" applyAlignment="1">
      <alignment horizontal="center" vertical="center" wrapText="1"/>
    </xf>
    <xf numFmtId="164" fontId="13" fillId="4" borderId="27" xfId="0" applyNumberFormat="1" applyFont="1" applyFill="1" applyBorder="1" applyAlignment="1">
      <alignment horizontal="center"/>
    </xf>
    <xf numFmtId="164" fontId="13" fillId="4" borderId="28" xfId="0" applyNumberFormat="1" applyFont="1" applyFill="1" applyBorder="1" applyAlignment="1">
      <alignment horizontal="center"/>
    </xf>
    <xf numFmtId="164" fontId="13" fillId="4" borderId="29" xfId="0" applyNumberFormat="1" applyFont="1" applyFill="1" applyBorder="1" applyAlignment="1">
      <alignment horizontal="center"/>
    </xf>
    <xf numFmtId="164" fontId="13" fillId="4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7" borderId="7" xfId="0" applyFont="1" applyFill="1" applyBorder="1" applyAlignment="1">
      <alignment horizontal="center"/>
    </xf>
    <xf numFmtId="0" fontId="13" fillId="0" borderId="0" xfId="0" applyFont="1"/>
    <xf numFmtId="0" fontId="7" fillId="2" borderId="30" xfId="0" applyFont="1" applyFill="1" applyBorder="1"/>
    <xf numFmtId="0" fontId="8" fillId="2" borderId="31" xfId="0" applyFont="1" applyFill="1" applyBorder="1"/>
    <xf numFmtId="0" fontId="8" fillId="2" borderId="1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0" fontId="8" fillId="2" borderId="31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13" fillId="12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7" fillId="13" borderId="6" xfId="0" applyFont="1" applyFill="1" applyBorder="1" applyAlignment="1">
      <alignment horizontal="center"/>
    </xf>
    <xf numFmtId="0" fontId="17" fillId="14" borderId="6" xfId="0" applyFont="1" applyFill="1" applyBorder="1" applyAlignment="1">
      <alignment horizontal="center"/>
    </xf>
    <xf numFmtId="0" fontId="10" fillId="15" borderId="32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/>
    <xf numFmtId="0" fontId="10" fillId="0" borderId="0" xfId="0" applyFont="1" applyBorder="1" applyAlignment="1">
      <alignment horizontal="center"/>
    </xf>
    <xf numFmtId="0" fontId="19" fillId="4" borderId="32" xfId="0" applyFont="1" applyFill="1" applyBorder="1" applyAlignment="1" applyProtection="1">
      <alignment horizontal="center"/>
      <protection locked="0"/>
    </xf>
    <xf numFmtId="0" fontId="19" fillId="15" borderId="34" xfId="0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/>
    </xf>
    <xf numFmtId="0" fontId="10" fillId="16" borderId="36" xfId="0" applyFont="1" applyFill="1" applyBorder="1" applyAlignment="1">
      <alignment horizontal="center" wrapText="1"/>
    </xf>
    <xf numFmtId="0" fontId="10" fillId="16" borderId="33" xfId="0" applyFont="1" applyFill="1" applyBorder="1" applyAlignment="1">
      <alignment horizontal="center" wrapText="1"/>
    </xf>
    <xf numFmtId="0" fontId="10" fillId="16" borderId="0" xfId="0" applyFont="1" applyFill="1" applyBorder="1" applyAlignment="1">
      <alignment horizontal="center" wrapText="1"/>
    </xf>
    <xf numFmtId="0" fontId="14" fillId="2" borderId="2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 wrapText="1"/>
    </xf>
    <xf numFmtId="0" fontId="11" fillId="9" borderId="38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/>
    </xf>
    <xf numFmtId="0" fontId="16" fillId="0" borderId="0" xfId="0" applyFont="1"/>
    <xf numFmtId="0" fontId="17" fillId="6" borderId="34" xfId="0" applyFont="1" applyFill="1" applyBorder="1" applyAlignment="1" applyProtection="1">
      <alignment horizontal="center"/>
      <protection locked="0"/>
    </xf>
    <xf numFmtId="0" fontId="14" fillId="16" borderId="40" xfId="0" applyFont="1" applyFill="1" applyBorder="1" applyAlignment="1">
      <alignment horizontal="center" wrapText="1"/>
    </xf>
    <xf numFmtId="0" fontId="18" fillId="0" borderId="6" xfId="0" applyFont="1" applyBorder="1"/>
    <xf numFmtId="0" fontId="18" fillId="0" borderId="6" xfId="0" applyFont="1" applyBorder="1" applyAlignment="1">
      <alignment/>
    </xf>
    <xf numFmtId="0" fontId="18" fillId="0" borderId="12" xfId="0" applyFont="1" applyBorder="1"/>
    <xf numFmtId="0" fontId="10" fillId="6" borderId="34" xfId="0" applyFont="1" applyFill="1" applyBorder="1" applyAlignment="1" applyProtection="1">
      <alignment horizontal="center"/>
      <protection hidden="1"/>
    </xf>
    <xf numFmtId="0" fontId="0" fillId="6" borderId="32" xfId="0" applyFill="1" applyBorder="1" applyAlignment="1">
      <alignment horizontal="center" vertical="center"/>
    </xf>
    <xf numFmtId="1" fontId="18" fillId="17" borderId="32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14" borderId="36" xfId="0" applyFont="1" applyFill="1" applyBorder="1" applyAlignment="1">
      <alignment horizontal="center"/>
    </xf>
    <xf numFmtId="0" fontId="10" fillId="14" borderId="33" xfId="0" applyFont="1" applyFill="1" applyBorder="1" applyAlignment="1">
      <alignment horizontal="center"/>
    </xf>
    <xf numFmtId="0" fontId="10" fillId="14" borderId="40" xfId="0" applyFont="1" applyFill="1" applyBorder="1" applyAlignment="1">
      <alignment horizontal="center"/>
    </xf>
    <xf numFmtId="0" fontId="10" fillId="13" borderId="36" xfId="0" applyFont="1" applyFill="1" applyBorder="1" applyAlignment="1">
      <alignment horizontal="center"/>
    </xf>
    <xf numFmtId="0" fontId="10" fillId="13" borderId="33" xfId="0" applyFont="1" applyFill="1" applyBorder="1" applyAlignment="1">
      <alignment horizontal="center"/>
    </xf>
    <xf numFmtId="0" fontId="10" fillId="13" borderId="4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9" fillId="16" borderId="6" xfId="0" applyFont="1" applyFill="1" applyBorder="1" applyAlignment="1">
      <alignment horizontal="left"/>
    </xf>
    <xf numFmtId="0" fontId="19" fillId="16" borderId="12" xfId="0" applyFont="1" applyFill="1" applyBorder="1" applyAlignment="1">
      <alignment horizontal="left"/>
    </xf>
    <xf numFmtId="0" fontId="19" fillId="16" borderId="43" xfId="0" applyFont="1" applyFill="1" applyBorder="1" applyAlignment="1">
      <alignment horizontal="left"/>
    </xf>
    <xf numFmtId="0" fontId="20" fillId="16" borderId="6" xfId="0" applyFont="1" applyFill="1" applyBorder="1" applyAlignment="1">
      <alignment horizontal="right"/>
    </xf>
    <xf numFmtId="0" fontId="20" fillId="16" borderId="6" xfId="0" applyFont="1" applyFill="1" applyBorder="1" applyAlignment="1">
      <alignment horizontal="left"/>
    </xf>
    <xf numFmtId="0" fontId="20" fillId="16" borderId="9" xfId="0" applyFont="1" applyFill="1" applyBorder="1" applyAlignment="1">
      <alignment horizontal="left"/>
    </xf>
    <xf numFmtId="0" fontId="20" fillId="16" borderId="8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175" zoomScaleNormal="175" workbookViewId="0" topLeftCell="A1">
      <selection activeCell="E15" sqref="E15"/>
    </sheetView>
  </sheetViews>
  <sheetFormatPr defaultColWidth="11.00390625" defaultRowHeight="15.75"/>
  <cols>
    <col min="1" max="1" width="22.50390625" style="0" customWidth="1"/>
    <col min="2" max="3" width="7.875" style="0" customWidth="1"/>
    <col min="4" max="5" width="7.00390625" style="0" customWidth="1"/>
    <col min="6" max="6" width="22.00390625" style="0" customWidth="1"/>
    <col min="7" max="7" width="12.625" style="0" customWidth="1"/>
    <col min="8" max="8" width="11.125" style="0" customWidth="1"/>
    <col min="10" max="10" width="6.875" style="0" customWidth="1"/>
    <col min="11" max="11" width="11.125" style="0" customWidth="1"/>
  </cols>
  <sheetData>
    <row r="1" spans="1:13" ht="29" customHeight="1">
      <c r="A1" s="32"/>
      <c r="B1" s="121" t="s">
        <v>34</v>
      </c>
      <c r="C1" s="122"/>
      <c r="D1" s="123" t="s">
        <v>41</v>
      </c>
      <c r="E1" s="122"/>
      <c r="F1" s="94" t="s">
        <v>36</v>
      </c>
      <c r="G1" s="58">
        <v>32</v>
      </c>
      <c r="H1" s="76">
        <v>32</v>
      </c>
      <c r="I1" s="10"/>
      <c r="J1" s="10"/>
      <c r="K1" s="11"/>
      <c r="L1" s="12"/>
      <c r="M1" s="3"/>
    </row>
    <row r="2" spans="1:13" ht="17" thickBot="1">
      <c r="A2" s="95" t="s">
        <v>70</v>
      </c>
      <c r="B2" s="37" t="s">
        <v>4</v>
      </c>
      <c r="C2" s="38" t="s">
        <v>5</v>
      </c>
      <c r="D2" s="37" t="s">
        <v>35</v>
      </c>
      <c r="E2" s="38" t="s">
        <v>5</v>
      </c>
      <c r="F2" s="95" t="s">
        <v>70</v>
      </c>
      <c r="G2" s="19" t="s">
        <v>37</v>
      </c>
      <c r="H2" s="35" t="s">
        <v>38</v>
      </c>
      <c r="I2" s="7"/>
      <c r="J2" s="7"/>
      <c r="K2" s="7"/>
      <c r="L2" s="8"/>
      <c r="M2" s="3"/>
    </row>
    <row r="3" spans="1:13" ht="18" thickBot="1" thickTop="1">
      <c r="A3" s="96" t="s">
        <v>67</v>
      </c>
      <c r="B3" s="39">
        <v>6</v>
      </c>
      <c r="C3" s="40">
        <v>37</v>
      </c>
      <c r="D3" s="41"/>
      <c r="E3" s="40"/>
      <c r="F3" s="96" t="s">
        <v>67</v>
      </c>
      <c r="G3" s="61">
        <f>(C3-B3)/G1</f>
        <v>0.96875</v>
      </c>
      <c r="H3" s="61">
        <f>(E3-D3)/H1</f>
        <v>0</v>
      </c>
      <c r="I3" s="120"/>
      <c r="J3" s="120"/>
      <c r="K3" s="120"/>
      <c r="L3" s="2"/>
      <c r="M3" s="3"/>
    </row>
    <row r="4" spans="1:13" ht="18" thickBot="1" thickTop="1">
      <c r="A4" s="97" t="s">
        <v>68</v>
      </c>
      <c r="B4" s="42">
        <v>6</v>
      </c>
      <c r="C4" s="43">
        <v>43</v>
      </c>
      <c r="D4" s="44"/>
      <c r="E4" s="43"/>
      <c r="F4" s="97" t="s">
        <v>68</v>
      </c>
      <c r="G4" s="59">
        <f>(C4-B4)/G1</f>
        <v>1.15625</v>
      </c>
      <c r="H4" s="61">
        <f>(E4-D4)/H1</f>
        <v>0</v>
      </c>
      <c r="I4" s="116" t="s">
        <v>10</v>
      </c>
      <c r="J4" s="116"/>
      <c r="K4" s="117"/>
      <c r="L4" s="114"/>
      <c r="M4" s="3"/>
    </row>
    <row r="5" spans="1:13" ht="18" thickBot="1" thickTop="1">
      <c r="A5" s="93" t="s">
        <v>69</v>
      </c>
      <c r="B5" s="45">
        <v>1</v>
      </c>
      <c r="C5" s="46">
        <v>14</v>
      </c>
      <c r="D5" s="47"/>
      <c r="E5" s="46"/>
      <c r="F5" s="93" t="s">
        <v>69</v>
      </c>
      <c r="G5" s="59">
        <f>(C5-B5)/G1</f>
        <v>0.40625</v>
      </c>
      <c r="H5" s="61">
        <f>(E5-D5)/H1</f>
        <v>0</v>
      </c>
      <c r="I5" s="116"/>
      <c r="J5" s="116"/>
      <c r="K5" s="117"/>
      <c r="L5" s="114"/>
      <c r="M5" s="3"/>
    </row>
    <row r="6" spans="1:13" ht="18" thickBot="1" thickTop="1">
      <c r="A6" s="92" t="s">
        <v>57</v>
      </c>
      <c r="B6" s="39">
        <v>38</v>
      </c>
      <c r="C6" s="40">
        <v>52</v>
      </c>
      <c r="D6" s="41"/>
      <c r="E6" s="40"/>
      <c r="F6" s="92" t="s">
        <v>57</v>
      </c>
      <c r="G6" s="59">
        <f>(C6-B6)/G1</f>
        <v>0.4375</v>
      </c>
      <c r="H6" s="61">
        <f>(E6-D6)/H1</f>
        <v>0</v>
      </c>
      <c r="I6" s="4"/>
      <c r="J6" s="4"/>
      <c r="K6" s="5"/>
      <c r="L6" s="6"/>
      <c r="M6" s="3"/>
    </row>
    <row r="7" spans="1:13" ht="18" thickBot="1" thickTop="1">
      <c r="A7" s="98" t="s">
        <v>58</v>
      </c>
      <c r="B7" s="48">
        <v>31</v>
      </c>
      <c r="C7" s="49">
        <v>44</v>
      </c>
      <c r="D7" s="50"/>
      <c r="E7" s="49"/>
      <c r="F7" s="98" t="s">
        <v>58</v>
      </c>
      <c r="G7" s="59">
        <f>(C7-B7)/G1</f>
        <v>0.40625</v>
      </c>
      <c r="H7" s="61">
        <f>(E7-D7)/H1</f>
        <v>0</v>
      </c>
      <c r="I7" s="7"/>
      <c r="J7" s="7"/>
      <c r="K7" s="7"/>
      <c r="L7" s="8"/>
      <c r="M7" s="3"/>
    </row>
    <row r="8" spans="1:13" ht="18" thickBot="1" thickTop="1">
      <c r="A8" s="99" t="s">
        <v>59</v>
      </c>
      <c r="B8" s="51">
        <v>15</v>
      </c>
      <c r="C8" s="52">
        <v>49</v>
      </c>
      <c r="D8" s="53"/>
      <c r="E8" s="52"/>
      <c r="F8" s="99" t="s">
        <v>59</v>
      </c>
      <c r="G8" s="62">
        <f>(C8-B8)/G1</f>
        <v>1.0625</v>
      </c>
      <c r="H8" s="61">
        <f>(E8-D8)/H1</f>
        <v>0</v>
      </c>
      <c r="I8" s="115"/>
      <c r="J8" s="115"/>
      <c r="K8" s="115"/>
      <c r="L8" s="8"/>
      <c r="M8" s="3"/>
    </row>
    <row r="9" spans="1:13" ht="18" thickBot="1" thickTop="1">
      <c r="A9" s="100" t="s">
        <v>60</v>
      </c>
      <c r="B9" s="45">
        <v>7</v>
      </c>
      <c r="C9" s="46">
        <v>62</v>
      </c>
      <c r="D9" s="47"/>
      <c r="E9" s="46"/>
      <c r="F9" s="100" t="s">
        <v>60</v>
      </c>
      <c r="G9" s="62">
        <f>(C9-B9)/G1</f>
        <v>1.71875</v>
      </c>
      <c r="H9" s="61">
        <f>(E9-D9)/H1</f>
        <v>0</v>
      </c>
      <c r="I9" s="116"/>
      <c r="J9" s="116" t="s">
        <v>10</v>
      </c>
      <c r="K9" s="117"/>
      <c r="L9" s="118"/>
      <c r="M9" s="3"/>
    </row>
    <row r="10" spans="1:13" ht="18" thickBot="1" thickTop="1">
      <c r="A10" s="96" t="s">
        <v>61</v>
      </c>
      <c r="B10" s="54">
        <v>42</v>
      </c>
      <c r="C10" s="55">
        <v>66</v>
      </c>
      <c r="D10" s="54"/>
      <c r="E10" s="55"/>
      <c r="F10" s="96" t="s">
        <v>61</v>
      </c>
      <c r="G10" s="59">
        <f>(C10-B10)/G1</f>
        <v>0.75</v>
      </c>
      <c r="H10" s="61">
        <f>(E10-D10)/H1</f>
        <v>0</v>
      </c>
      <c r="I10" s="116"/>
      <c r="J10" s="116"/>
      <c r="K10" s="117"/>
      <c r="L10" s="118"/>
      <c r="M10" s="3"/>
    </row>
    <row r="11" spans="1:13" ht="18" thickBot="1" thickTop="1">
      <c r="A11" s="100" t="s">
        <v>62</v>
      </c>
      <c r="B11" s="45">
        <v>63</v>
      </c>
      <c r="C11" s="46">
        <v>101</v>
      </c>
      <c r="D11" s="45"/>
      <c r="E11" s="46"/>
      <c r="F11" s="100" t="s">
        <v>62</v>
      </c>
      <c r="G11" s="59">
        <f>(C11-B11)/G1</f>
        <v>1.1875</v>
      </c>
      <c r="H11" s="61">
        <f>(E11-D11)/H1</f>
        <v>0</v>
      </c>
      <c r="I11" s="4"/>
      <c r="J11" s="4"/>
      <c r="K11" s="5"/>
      <c r="L11" s="17"/>
      <c r="M11" s="3"/>
    </row>
    <row r="12" spans="1:13" ht="18" thickBot="1" thickTop="1">
      <c r="A12" s="101" t="s">
        <v>63</v>
      </c>
      <c r="B12" s="56">
        <v>85</v>
      </c>
      <c r="C12" s="57">
        <v>116</v>
      </c>
      <c r="D12" s="56"/>
      <c r="E12" s="57"/>
      <c r="F12" s="101" t="s">
        <v>63</v>
      </c>
      <c r="G12" s="59">
        <f>(C12-B12)/G1</f>
        <v>0.96875</v>
      </c>
      <c r="H12" s="61">
        <f>(E12-D12)/H1</f>
        <v>0</v>
      </c>
      <c r="I12" s="7"/>
      <c r="J12" s="7"/>
      <c r="K12" s="7"/>
      <c r="L12" s="8"/>
      <c r="M12" s="3"/>
    </row>
    <row r="13" spans="1:13" ht="18" thickBot="1" thickTop="1">
      <c r="A13" s="101" t="s">
        <v>64</v>
      </c>
      <c r="B13" s="56">
        <v>107</v>
      </c>
      <c r="C13" s="57">
        <v>143</v>
      </c>
      <c r="D13" s="56"/>
      <c r="E13" s="57"/>
      <c r="F13" s="101" t="s">
        <v>64</v>
      </c>
      <c r="G13" s="59">
        <f>(C13-B13)/G1</f>
        <v>1.125</v>
      </c>
      <c r="H13" s="61">
        <f>(E13-D13)/H1</f>
        <v>0</v>
      </c>
      <c r="I13" s="115"/>
      <c r="J13" s="115"/>
      <c r="K13" s="115"/>
      <c r="L13" s="8"/>
      <c r="M13" s="3"/>
    </row>
    <row r="14" spans="1:13" ht="18" thickBot="1" thickTop="1">
      <c r="A14" s="101" t="s">
        <v>65</v>
      </c>
      <c r="B14" s="56">
        <v>145</v>
      </c>
      <c r="C14" s="57">
        <v>168</v>
      </c>
      <c r="D14" s="56"/>
      <c r="E14" s="57"/>
      <c r="F14" s="101" t="s">
        <v>65</v>
      </c>
      <c r="G14" s="59">
        <f>(C14-B14)/G1</f>
        <v>0.71875</v>
      </c>
      <c r="H14" s="61">
        <f>(E14-D14)/H1</f>
        <v>0</v>
      </c>
      <c r="I14" s="116"/>
      <c r="J14" s="116"/>
      <c r="K14" s="117"/>
      <c r="L14" s="119"/>
      <c r="M14" s="3"/>
    </row>
    <row r="15" spans="1:13" ht="18" thickBot="1" thickTop="1">
      <c r="A15" s="101" t="s">
        <v>66</v>
      </c>
      <c r="B15" s="56">
        <v>141</v>
      </c>
      <c r="C15" s="57">
        <v>166</v>
      </c>
      <c r="D15" s="56"/>
      <c r="E15" s="57"/>
      <c r="F15" s="101" t="s">
        <v>66</v>
      </c>
      <c r="G15" s="60">
        <f>(C15-B15)/G1</f>
        <v>0.78125</v>
      </c>
      <c r="H15" s="61">
        <f>(E15-D15)/H1</f>
        <v>0</v>
      </c>
      <c r="I15" s="116"/>
      <c r="J15" s="116"/>
      <c r="K15" s="117"/>
      <c r="L15" s="119"/>
      <c r="M15" s="3"/>
    </row>
    <row r="16" spans="1:13" ht="16" customHeight="1" thickTop="1">
      <c r="A16" s="111" t="s">
        <v>12</v>
      </c>
      <c r="B16" s="111"/>
      <c r="C16" s="111"/>
      <c r="D16" s="111"/>
      <c r="E16" s="111"/>
      <c r="F16" s="111"/>
      <c r="G16" s="112"/>
      <c r="H16" s="1"/>
      <c r="I16" s="7"/>
      <c r="J16" s="7"/>
      <c r="K16" s="7"/>
      <c r="L16" s="2"/>
      <c r="M16" s="3"/>
    </row>
    <row r="17" spans="1:13" ht="15.75">
      <c r="A17" s="113"/>
      <c r="B17" s="113"/>
      <c r="C17" s="113"/>
      <c r="D17" s="113"/>
      <c r="E17" s="113"/>
      <c r="F17" s="113"/>
      <c r="G17" s="113"/>
      <c r="H17" s="1"/>
      <c r="I17" s="7"/>
      <c r="J17" s="7"/>
      <c r="K17" s="7"/>
      <c r="L17" s="2"/>
      <c r="M17" s="3"/>
    </row>
    <row r="18" ht="15.75">
      <c r="A18" s="18" t="s">
        <v>13</v>
      </c>
    </row>
  </sheetData>
  <mergeCells count="18">
    <mergeCell ref="I3:K3"/>
    <mergeCell ref="I4:I5"/>
    <mergeCell ref="J4:J5"/>
    <mergeCell ref="K4:K5"/>
    <mergeCell ref="B1:C1"/>
    <mergeCell ref="D1:E1"/>
    <mergeCell ref="A16:G17"/>
    <mergeCell ref="L4:L5"/>
    <mergeCell ref="I8:K8"/>
    <mergeCell ref="I9:I10"/>
    <mergeCell ref="J9:J10"/>
    <mergeCell ref="K9:K10"/>
    <mergeCell ref="L9:L10"/>
    <mergeCell ref="I13:K13"/>
    <mergeCell ref="I14:I15"/>
    <mergeCell ref="J14:J15"/>
    <mergeCell ref="K14:K15"/>
    <mergeCell ref="L14:L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175" zoomScaleNormal="175" workbookViewId="0" topLeftCell="A1">
      <selection activeCell="H4" sqref="H4"/>
    </sheetView>
  </sheetViews>
  <sheetFormatPr defaultColWidth="11.00390625" defaultRowHeight="15.75"/>
  <cols>
    <col min="1" max="1" width="9.125" style="0" customWidth="1"/>
    <col min="2" max="2" width="13.375" style="0" customWidth="1"/>
    <col min="3" max="3" width="7.00390625" style="0" customWidth="1"/>
    <col min="4" max="4" width="7.875" style="0" customWidth="1"/>
    <col min="5" max="5" width="7.00390625" style="0" customWidth="1"/>
    <col min="6" max="6" width="7.50390625" style="0" customWidth="1"/>
    <col min="7" max="7" width="20.50390625" style="0" customWidth="1"/>
    <col min="8" max="8" width="13.00390625" style="0" customWidth="1"/>
    <col min="9" max="9" width="11.50390625" style="0" customWidth="1"/>
    <col min="11" max="11" width="6.875" style="0" customWidth="1"/>
    <col min="12" max="12" width="11.125" style="0" customWidth="1"/>
  </cols>
  <sheetData>
    <row r="1" spans="1:14" ht="15.75">
      <c r="A1" s="124" t="s">
        <v>0</v>
      </c>
      <c r="B1" s="125"/>
      <c r="C1" s="125"/>
      <c r="D1" s="126"/>
      <c r="E1" s="127" t="s">
        <v>1</v>
      </c>
      <c r="F1" s="127"/>
      <c r="G1" s="127"/>
      <c r="H1" s="127"/>
      <c r="I1" s="1"/>
      <c r="J1" s="115"/>
      <c r="K1" s="115"/>
      <c r="L1" s="115"/>
      <c r="M1" s="2"/>
      <c r="N1" s="3"/>
    </row>
    <row r="2" spans="1:14" ht="15.75">
      <c r="A2" s="32"/>
      <c r="B2" s="33"/>
      <c r="C2" s="121" t="s">
        <v>34</v>
      </c>
      <c r="D2" s="122"/>
      <c r="E2" s="123" t="s">
        <v>41</v>
      </c>
      <c r="F2" s="122"/>
      <c r="G2" s="34" t="s">
        <v>36</v>
      </c>
      <c r="H2" s="58">
        <v>32</v>
      </c>
      <c r="I2" s="76">
        <v>32</v>
      </c>
      <c r="J2" s="10"/>
      <c r="K2" s="10"/>
      <c r="L2" s="11"/>
      <c r="M2" s="12"/>
      <c r="N2" s="3"/>
    </row>
    <row r="3" spans="1:14" ht="17" thickBot="1">
      <c r="A3" s="36" t="s">
        <v>2</v>
      </c>
      <c r="B3" s="36" t="s">
        <v>3</v>
      </c>
      <c r="C3" s="37" t="s">
        <v>4</v>
      </c>
      <c r="D3" s="38" t="s">
        <v>5</v>
      </c>
      <c r="E3" s="37" t="s">
        <v>35</v>
      </c>
      <c r="F3" s="38" t="s">
        <v>5</v>
      </c>
      <c r="G3" s="19"/>
      <c r="H3" s="19" t="s">
        <v>37</v>
      </c>
      <c r="I3" s="35" t="s">
        <v>38</v>
      </c>
      <c r="J3" s="7"/>
      <c r="K3" s="7"/>
      <c r="L3" s="7"/>
      <c r="M3" s="8"/>
      <c r="N3" s="3"/>
    </row>
    <row r="4" spans="1:14" ht="18" thickBot="1" thickTop="1">
      <c r="A4" s="130" t="s">
        <v>6</v>
      </c>
      <c r="B4" s="9" t="s">
        <v>21</v>
      </c>
      <c r="C4" s="39">
        <v>0</v>
      </c>
      <c r="D4" s="40">
        <v>20</v>
      </c>
      <c r="E4" s="41"/>
      <c r="F4" s="40"/>
      <c r="G4" s="68" t="s">
        <v>77</v>
      </c>
      <c r="H4" s="61">
        <f>(D4-C4)/H2</f>
        <v>0.625</v>
      </c>
      <c r="I4" s="61">
        <f>(F4-E4)/I2</f>
        <v>0</v>
      </c>
      <c r="J4" s="120"/>
      <c r="K4" s="120"/>
      <c r="L4" s="120"/>
      <c r="M4" s="2"/>
      <c r="N4" s="3"/>
    </row>
    <row r="5" spans="1:14" ht="18" thickBot="1" thickTop="1">
      <c r="A5" s="131"/>
      <c r="B5" s="66" t="s">
        <v>20</v>
      </c>
      <c r="C5" s="42">
        <v>13</v>
      </c>
      <c r="D5" s="43">
        <v>49</v>
      </c>
      <c r="E5" s="44"/>
      <c r="F5" s="43"/>
      <c r="G5" s="69" t="s">
        <v>78</v>
      </c>
      <c r="H5" s="59">
        <f>(D5-C5)/H2</f>
        <v>1.125</v>
      </c>
      <c r="I5" s="61">
        <f>(F5-E5)/I2</f>
        <v>0</v>
      </c>
      <c r="J5" s="10"/>
      <c r="K5" s="10"/>
      <c r="L5" s="11"/>
      <c r="M5" s="12"/>
      <c r="N5" s="3"/>
    </row>
    <row r="6" spans="1:14" ht="18" thickBot="1" thickTop="1">
      <c r="A6" s="128" t="s">
        <v>8</v>
      </c>
      <c r="B6" s="67" t="s">
        <v>21</v>
      </c>
      <c r="C6" s="39">
        <v>20</v>
      </c>
      <c r="D6" s="40">
        <v>56</v>
      </c>
      <c r="E6" s="41"/>
      <c r="F6" s="40"/>
      <c r="G6" s="70" t="s">
        <v>83</v>
      </c>
      <c r="H6" s="59">
        <f>(D6-C6)/H2</f>
        <v>1.125</v>
      </c>
      <c r="I6" s="61">
        <f>(F6-E6)/I2</f>
        <v>0</v>
      </c>
      <c r="J6" s="10"/>
      <c r="K6" s="10"/>
      <c r="L6" s="11"/>
      <c r="M6" s="12"/>
      <c r="N6" s="3"/>
    </row>
    <row r="7" spans="1:14" ht="18" thickBot="1" thickTop="1">
      <c r="A7" s="132"/>
      <c r="B7" s="31" t="s">
        <v>20</v>
      </c>
      <c r="C7" s="48">
        <v>38</v>
      </c>
      <c r="D7" s="49">
        <v>56</v>
      </c>
      <c r="E7" s="50"/>
      <c r="F7" s="49"/>
      <c r="G7" s="71" t="s">
        <v>79</v>
      </c>
      <c r="H7" s="59">
        <f>(D7-C7)/H2</f>
        <v>0.5625</v>
      </c>
      <c r="I7" s="61">
        <f>(F7-E7)/I2</f>
        <v>0</v>
      </c>
      <c r="J7" s="7"/>
      <c r="K7" s="7"/>
      <c r="L7" s="7"/>
      <c r="M7" s="8"/>
      <c r="N7" s="3"/>
    </row>
    <row r="8" spans="1:14" ht="18" thickBot="1" thickTop="1">
      <c r="A8" s="132"/>
      <c r="B8" s="14" t="s">
        <v>22</v>
      </c>
      <c r="C8" s="51">
        <v>13</v>
      </c>
      <c r="D8" s="52">
        <v>42</v>
      </c>
      <c r="E8" s="53"/>
      <c r="F8" s="52"/>
      <c r="G8" s="72" t="s">
        <v>80</v>
      </c>
      <c r="H8" s="62">
        <f>(D8-C8)/H2</f>
        <v>0.90625</v>
      </c>
      <c r="I8" s="61">
        <f>(F8-E8)/I2</f>
        <v>0</v>
      </c>
      <c r="J8" s="115"/>
      <c r="K8" s="115"/>
      <c r="L8" s="115"/>
      <c r="M8" s="8"/>
      <c r="N8" s="3"/>
    </row>
    <row r="9" spans="1:14" ht="18" thickBot="1" thickTop="1">
      <c r="A9" s="129"/>
      <c r="B9" s="16" t="s">
        <v>23</v>
      </c>
      <c r="C9" s="45">
        <v>10</v>
      </c>
      <c r="D9" s="46">
        <v>56</v>
      </c>
      <c r="E9" s="47"/>
      <c r="F9" s="46"/>
      <c r="G9" s="73" t="s">
        <v>81</v>
      </c>
      <c r="H9" s="62">
        <f>(D9-C9)/H2</f>
        <v>1.4375</v>
      </c>
      <c r="I9" s="61">
        <f>(F9-E9)/I2</f>
        <v>0</v>
      </c>
      <c r="J9" s="116"/>
      <c r="K9" s="116" t="s">
        <v>10</v>
      </c>
      <c r="L9" s="117"/>
      <c r="M9" s="118"/>
      <c r="N9" s="3"/>
    </row>
    <row r="10" spans="1:14" ht="18" thickBot="1" thickTop="1">
      <c r="A10" s="128" t="s">
        <v>11</v>
      </c>
      <c r="B10" s="13" t="s">
        <v>22</v>
      </c>
      <c r="C10" s="54">
        <v>33</v>
      </c>
      <c r="D10" s="55">
        <v>46</v>
      </c>
      <c r="E10" s="54"/>
      <c r="F10" s="55"/>
      <c r="G10" s="74" t="s">
        <v>84</v>
      </c>
      <c r="H10" s="59">
        <f>(D10-C10)/H2</f>
        <v>0.40625</v>
      </c>
      <c r="I10" s="61">
        <f>(F10-E10)/I2</f>
        <v>0</v>
      </c>
      <c r="J10" s="116"/>
      <c r="K10" s="116"/>
      <c r="L10" s="117"/>
      <c r="M10" s="118"/>
      <c r="N10" s="3"/>
    </row>
    <row r="11" spans="1:14" ht="18" thickBot="1" thickTop="1">
      <c r="A11" s="129"/>
      <c r="B11" s="15" t="s">
        <v>23</v>
      </c>
      <c r="C11" s="45">
        <v>39</v>
      </c>
      <c r="D11" s="46">
        <v>56</v>
      </c>
      <c r="E11" s="45"/>
      <c r="F11" s="46"/>
      <c r="G11" s="75" t="s">
        <v>82</v>
      </c>
      <c r="H11" s="59">
        <f>(D11-C11)/H2</f>
        <v>0.53125</v>
      </c>
      <c r="I11" s="61">
        <f>(F11-E11)/I2</f>
        <v>0</v>
      </c>
      <c r="J11" s="10"/>
      <c r="K11" s="10"/>
      <c r="L11" s="11"/>
      <c r="M11" s="17"/>
      <c r="N11" s="3"/>
    </row>
    <row r="12" spans="1:14" ht="16" customHeight="1" thickTop="1">
      <c r="A12" s="111" t="s">
        <v>12</v>
      </c>
      <c r="B12" s="111"/>
      <c r="C12" s="111"/>
      <c r="D12" s="111"/>
      <c r="E12" s="111"/>
      <c r="F12" s="111"/>
      <c r="G12" s="111"/>
      <c r="H12" s="112"/>
      <c r="I12" s="1"/>
      <c r="J12" s="7"/>
      <c r="K12" s="7"/>
      <c r="L12" s="7"/>
      <c r="M12" s="2"/>
      <c r="N12" s="3"/>
    </row>
    <row r="13" spans="1:14" ht="15.75">
      <c r="A13" s="113"/>
      <c r="B13" s="113"/>
      <c r="C13" s="113"/>
      <c r="D13" s="113"/>
      <c r="E13" s="113"/>
      <c r="F13" s="113"/>
      <c r="G13" s="113"/>
      <c r="H13" s="113"/>
      <c r="I13" s="1"/>
      <c r="J13" s="7"/>
      <c r="K13" s="7"/>
      <c r="L13" s="7"/>
      <c r="M13" s="2"/>
      <c r="N13" s="3"/>
    </row>
    <row r="14" ht="15.75">
      <c r="A14" s="18" t="s">
        <v>13</v>
      </c>
    </row>
  </sheetData>
  <mergeCells count="15">
    <mergeCell ref="A12:H13"/>
    <mergeCell ref="A6:A9"/>
    <mergeCell ref="J8:L8"/>
    <mergeCell ref="J9:J10"/>
    <mergeCell ref="K9:K10"/>
    <mergeCell ref="L9:L10"/>
    <mergeCell ref="A1:D1"/>
    <mergeCell ref="E1:H1"/>
    <mergeCell ref="J1:L1"/>
    <mergeCell ref="M9:M10"/>
    <mergeCell ref="A10:A11"/>
    <mergeCell ref="C2:D2"/>
    <mergeCell ref="E2:F2"/>
    <mergeCell ref="A4:A5"/>
    <mergeCell ref="J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200" zoomScaleNormal="200" workbookViewId="0" topLeftCell="A1">
      <selection activeCell="C5" sqref="C5"/>
    </sheetView>
  </sheetViews>
  <sheetFormatPr defaultColWidth="11.00390625" defaultRowHeight="15.75"/>
  <cols>
    <col min="1" max="1" width="6.125" style="0" customWidth="1"/>
    <col min="2" max="17" width="5.00390625" style="0" customWidth="1"/>
  </cols>
  <sheetData>
    <row r="1" spans="1:19" ht="17" thickBot="1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29"/>
      <c r="R1" s="63"/>
      <c r="S1" s="63"/>
    </row>
    <row r="2" spans="1:19" ht="15.75">
      <c r="A2" s="29"/>
      <c r="B2" s="134" t="s">
        <v>24</v>
      </c>
      <c r="C2" s="135"/>
      <c r="D2" s="135"/>
      <c r="E2" s="135"/>
      <c r="F2" s="135"/>
      <c r="G2" s="135"/>
      <c r="H2" s="135"/>
      <c r="I2" s="136"/>
      <c r="J2" s="137" t="s">
        <v>25</v>
      </c>
      <c r="K2" s="138"/>
      <c r="L2" s="138"/>
      <c r="M2" s="138"/>
      <c r="N2" s="138"/>
      <c r="O2" s="138"/>
      <c r="P2" s="138"/>
      <c r="Q2" s="139"/>
      <c r="R2" s="21"/>
      <c r="S2" s="21"/>
    </row>
    <row r="3" spans="1:19" ht="15.75">
      <c r="A3" s="29"/>
      <c r="B3" s="79" t="s">
        <v>39</v>
      </c>
      <c r="C3" s="79" t="s">
        <v>40</v>
      </c>
      <c r="D3" s="79" t="s">
        <v>39</v>
      </c>
      <c r="E3" s="79" t="s">
        <v>40</v>
      </c>
      <c r="F3" s="79" t="s">
        <v>39</v>
      </c>
      <c r="G3" s="79" t="s">
        <v>40</v>
      </c>
      <c r="H3" s="79" t="s">
        <v>39</v>
      </c>
      <c r="I3" s="79" t="s">
        <v>40</v>
      </c>
      <c r="J3" s="78" t="s">
        <v>39</v>
      </c>
      <c r="K3" s="78" t="s">
        <v>40</v>
      </c>
      <c r="L3" s="78" t="s">
        <v>39</v>
      </c>
      <c r="M3" s="78" t="s">
        <v>40</v>
      </c>
      <c r="N3" s="78" t="s">
        <v>39</v>
      </c>
      <c r="O3" s="78" t="s">
        <v>40</v>
      </c>
      <c r="P3" s="78" t="s">
        <v>39</v>
      </c>
      <c r="Q3" s="78" t="s">
        <v>40</v>
      </c>
      <c r="R3" s="21"/>
      <c r="S3" s="21"/>
    </row>
    <row r="4" spans="1:17" ht="15.75">
      <c r="A4" s="20" t="s">
        <v>2</v>
      </c>
      <c r="B4" s="28" t="s">
        <v>14</v>
      </c>
      <c r="C4" s="28" t="s">
        <v>14</v>
      </c>
      <c r="D4" s="28" t="s">
        <v>15</v>
      </c>
      <c r="E4" s="28" t="s">
        <v>15</v>
      </c>
      <c r="F4" s="28" t="s">
        <v>7</v>
      </c>
      <c r="G4" s="28" t="s">
        <v>7</v>
      </c>
      <c r="H4" s="28" t="s">
        <v>9</v>
      </c>
      <c r="I4" s="64" t="s">
        <v>9</v>
      </c>
      <c r="J4" s="24" t="s">
        <v>26</v>
      </c>
      <c r="K4" s="24" t="s">
        <v>26</v>
      </c>
      <c r="L4" s="24" t="s">
        <v>27</v>
      </c>
      <c r="M4" s="24" t="s">
        <v>27</v>
      </c>
      <c r="N4" s="24" t="s">
        <v>30</v>
      </c>
      <c r="O4" s="24" t="s">
        <v>30</v>
      </c>
      <c r="P4" s="24" t="s">
        <v>31</v>
      </c>
      <c r="Q4" s="77" t="s">
        <v>31</v>
      </c>
    </row>
    <row r="5" spans="1:17" ht="15.75">
      <c r="A5" s="30" t="s">
        <v>6</v>
      </c>
      <c r="B5" s="23">
        <f>'EasyCBM English Norms'!G3</f>
        <v>0.96875</v>
      </c>
      <c r="C5" s="23">
        <f>'EasyCBM English Norms'!H3</f>
        <v>0</v>
      </c>
      <c r="D5" s="23">
        <f>'EasyCBM English Norms'!G4</f>
        <v>1.15625</v>
      </c>
      <c r="E5" s="23">
        <f>'EasyCBM English Norms'!H4</f>
        <v>0</v>
      </c>
      <c r="F5" s="23">
        <f>'EasyCBM English Norms'!G5</f>
        <v>0.40625</v>
      </c>
      <c r="G5" s="26">
        <f>'EasyCBM English Norms'!H5</f>
        <v>0</v>
      </c>
      <c r="H5" s="25"/>
      <c r="I5" s="25"/>
      <c r="J5" s="27">
        <f>'EasyCBM Spanish Norms'!H4</f>
        <v>0.625</v>
      </c>
      <c r="K5" s="27">
        <f>'EasyCBM Spanish Norms'!I4</f>
        <v>0</v>
      </c>
      <c r="L5" s="27">
        <f>'EasyCBM Spanish Norms'!H5</f>
        <v>1.125</v>
      </c>
      <c r="M5" s="27">
        <f>'EasyCBM Spanish Norms'!I5</f>
        <v>0</v>
      </c>
      <c r="N5" s="22"/>
      <c r="O5" s="22"/>
      <c r="P5" s="22"/>
      <c r="Q5" s="22"/>
    </row>
    <row r="6" spans="1:17" ht="15.75">
      <c r="A6" s="30">
        <v>1</v>
      </c>
      <c r="B6" s="23">
        <f>'EasyCBM English Norms'!G7</f>
        <v>0.40625</v>
      </c>
      <c r="C6" s="23">
        <f>'EasyCBM English Norms'!H7</f>
        <v>0</v>
      </c>
      <c r="D6" s="23">
        <f>'EasyCBM English Norms'!G6</f>
        <v>0.4375</v>
      </c>
      <c r="E6" s="23">
        <f>'EasyCBM English Norms'!H6</f>
        <v>0</v>
      </c>
      <c r="F6" s="23">
        <f>'EasyCBM English Norms'!G8</f>
        <v>1.0625</v>
      </c>
      <c r="G6" s="26">
        <f>'EasyCBM English Norms'!H8</f>
        <v>0</v>
      </c>
      <c r="H6" s="26">
        <f>'EasyCBM English Norms'!G9</f>
        <v>1.71875</v>
      </c>
      <c r="I6" s="26">
        <f>'EasyCBM English Norms'!H9</f>
        <v>0</v>
      </c>
      <c r="J6" s="27">
        <f>'EasyCBM Spanish Norms'!H6</f>
        <v>1.125</v>
      </c>
      <c r="K6" s="27">
        <f>'EasyCBM Spanish Norms'!I6</f>
        <v>0</v>
      </c>
      <c r="L6" s="27">
        <f>'EasyCBM Spanish Norms'!H7</f>
        <v>0.5625</v>
      </c>
      <c r="M6" s="27">
        <f>'EasyCBM Spanish Norms'!I7</f>
        <v>0</v>
      </c>
      <c r="N6" s="27">
        <f>'EasyCBM Spanish Norms'!H8</f>
        <v>0.90625</v>
      </c>
      <c r="O6" s="27">
        <f>'EasyCBM Spanish Norms'!I8</f>
        <v>0</v>
      </c>
      <c r="P6" s="27">
        <f>'EasyCBM Spanish Norms'!H9</f>
        <v>1.4375</v>
      </c>
      <c r="Q6" s="27">
        <f>'EasyCBM Spanish Norms'!I9</f>
        <v>0</v>
      </c>
    </row>
    <row r="7" spans="1:17" ht="15.75">
      <c r="A7" s="30">
        <v>2</v>
      </c>
      <c r="B7" s="22"/>
      <c r="C7" s="22"/>
      <c r="D7" s="22"/>
      <c r="E7" s="22"/>
      <c r="F7" s="23">
        <f>'EasyCBM English Norms'!G10</f>
        <v>0.75</v>
      </c>
      <c r="G7" s="26">
        <f>'EasyCBM English Norms'!H10</f>
        <v>0</v>
      </c>
      <c r="H7" s="26">
        <f>'EasyCBM English Norms'!G11</f>
        <v>1.1875</v>
      </c>
      <c r="I7" s="26">
        <f>'EasyCBM English Norms'!H11</f>
        <v>0</v>
      </c>
      <c r="J7" s="22"/>
      <c r="K7" s="22"/>
      <c r="L7" s="22"/>
      <c r="M7" s="22"/>
      <c r="N7" s="27">
        <f>'EasyCBM Spanish Norms'!H10</f>
        <v>0.40625</v>
      </c>
      <c r="O7" s="27">
        <f>'EasyCBM Spanish Norms'!I10</f>
        <v>0</v>
      </c>
      <c r="P7" s="27">
        <f>'EasyCBM Spanish Norms'!H11</f>
        <v>0.53125</v>
      </c>
      <c r="Q7" s="27">
        <f>'EasyCBM Spanish Norms'!I11</f>
        <v>0</v>
      </c>
    </row>
    <row r="8" spans="1:17" ht="15.75">
      <c r="A8" s="30">
        <v>3</v>
      </c>
      <c r="B8" s="22"/>
      <c r="C8" s="22"/>
      <c r="D8" s="22"/>
      <c r="E8" s="22"/>
      <c r="F8" s="22"/>
      <c r="G8" s="25"/>
      <c r="H8" s="26">
        <f>'EasyCBM English Norms'!G12</f>
        <v>0.96875</v>
      </c>
      <c r="I8" s="26">
        <f>'EasyCBM English Norms'!H12</f>
        <v>0</v>
      </c>
      <c r="J8" s="22"/>
      <c r="K8" s="22"/>
      <c r="L8" s="22"/>
      <c r="M8" s="22"/>
      <c r="N8" s="22"/>
      <c r="O8" s="22"/>
      <c r="P8" s="22"/>
      <c r="Q8" s="22"/>
    </row>
    <row r="9" spans="1:17" ht="15.75">
      <c r="A9" s="30">
        <v>4</v>
      </c>
      <c r="B9" s="22"/>
      <c r="C9" s="22"/>
      <c r="D9" s="22"/>
      <c r="E9" s="22"/>
      <c r="F9" s="22"/>
      <c r="G9" s="25"/>
      <c r="H9" s="26">
        <f>'EasyCBM English Norms'!G13</f>
        <v>1.125</v>
      </c>
      <c r="I9" s="26">
        <f>'EasyCBM English Norms'!H13</f>
        <v>0</v>
      </c>
      <c r="J9" s="22"/>
      <c r="K9" s="22"/>
      <c r="L9" s="22"/>
      <c r="M9" s="22"/>
      <c r="N9" s="22"/>
      <c r="O9" s="22"/>
      <c r="P9" s="22"/>
      <c r="Q9" s="22"/>
    </row>
    <row r="10" spans="1:17" ht="15.75">
      <c r="A10" s="30">
        <v>5</v>
      </c>
      <c r="B10" s="22"/>
      <c r="C10" s="22"/>
      <c r="D10" s="22"/>
      <c r="E10" s="22"/>
      <c r="F10" s="22"/>
      <c r="G10" s="25"/>
      <c r="H10" s="26">
        <f>'EasyCBM English Norms'!G14</f>
        <v>0.71875</v>
      </c>
      <c r="I10" s="26">
        <f>'EasyCBM English Norms'!H14</f>
        <v>0</v>
      </c>
      <c r="J10" s="22"/>
      <c r="K10" s="22"/>
      <c r="L10" s="22"/>
      <c r="M10" s="22"/>
      <c r="N10" s="22"/>
      <c r="O10" s="22"/>
      <c r="P10" s="22"/>
      <c r="Q10" s="22"/>
    </row>
    <row r="11" spans="1:17" ht="15.75">
      <c r="A11" s="30">
        <v>6</v>
      </c>
      <c r="B11" s="22"/>
      <c r="C11" s="22"/>
      <c r="D11" s="22"/>
      <c r="E11" s="22"/>
      <c r="F11" s="22"/>
      <c r="G11" s="25"/>
      <c r="H11" s="26">
        <f>'EasyCBM English Norms'!G15</f>
        <v>0.78125</v>
      </c>
      <c r="I11" s="26">
        <f>'EasyCBM English Norms'!H15</f>
        <v>0</v>
      </c>
      <c r="J11" s="22"/>
      <c r="K11" s="22"/>
      <c r="L11" s="22"/>
      <c r="M11" s="22"/>
      <c r="N11" s="22"/>
      <c r="O11" s="22"/>
      <c r="P11" s="22"/>
      <c r="Q11" s="22"/>
    </row>
    <row r="13" ht="15.75">
      <c r="A13" s="65" t="s">
        <v>42</v>
      </c>
    </row>
    <row r="14" ht="15.75">
      <c r="A14" s="65" t="s">
        <v>43</v>
      </c>
    </row>
    <row r="15" spans="1:3" ht="15.75">
      <c r="A15" s="19" t="s">
        <v>16</v>
      </c>
      <c r="B15" s="19"/>
      <c r="C15" s="19"/>
    </row>
    <row r="16" spans="1:3" ht="15.75">
      <c r="A16" s="19" t="s">
        <v>17</v>
      </c>
      <c r="B16" s="19"/>
      <c r="C16" s="19"/>
    </row>
    <row r="17" spans="1:3" ht="15.75">
      <c r="A17" s="19" t="s">
        <v>19</v>
      </c>
      <c r="B17" s="19"/>
      <c r="C17" s="19"/>
    </row>
    <row r="18" spans="1:3" ht="15.75">
      <c r="A18" s="19" t="s">
        <v>18</v>
      </c>
      <c r="B18" s="19"/>
      <c r="C18" s="19"/>
    </row>
    <row r="19" spans="1:3" ht="15.75">
      <c r="A19" s="19" t="s">
        <v>28</v>
      </c>
      <c r="B19" s="19"/>
      <c r="C19" s="19"/>
    </row>
    <row r="20" spans="1:3" ht="15.75">
      <c r="A20" s="19" t="s">
        <v>29</v>
      </c>
      <c r="B20" s="19"/>
      <c r="C20" s="19"/>
    </row>
    <row r="21" spans="1:3" ht="15.75">
      <c r="A21" s="19" t="s">
        <v>32</v>
      </c>
      <c r="B21" s="19"/>
      <c r="C21" s="19"/>
    </row>
    <row r="22" spans="1:3" ht="15.75">
      <c r="A22" s="19" t="s">
        <v>33</v>
      </c>
      <c r="B22" s="19"/>
      <c r="C22" s="19"/>
    </row>
  </sheetData>
  <sheetProtection sheet="1" objects="1" scenarios="1"/>
  <mergeCells count="3">
    <mergeCell ref="A1:P1"/>
    <mergeCell ref="B2:I2"/>
    <mergeCell ref="J2:Q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200" zoomScaleNormal="200" workbookViewId="0" topLeftCell="A1">
      <selection activeCell="I7" sqref="I7"/>
    </sheetView>
  </sheetViews>
  <sheetFormatPr defaultColWidth="11.00390625" defaultRowHeight="15.75"/>
  <cols>
    <col min="1" max="1" width="8.375" style="0" customWidth="1"/>
    <col min="2" max="2" width="3.625" style="0" customWidth="1"/>
    <col min="3" max="3" width="14.625" style="0" customWidth="1"/>
    <col min="4" max="4" width="3.875" style="0" customWidth="1"/>
    <col min="5" max="5" width="10.50390625" style="0" customWidth="1"/>
    <col min="6" max="6" width="5.375" style="0" customWidth="1"/>
    <col min="7" max="7" width="12.125" style="0" customWidth="1"/>
    <col min="8" max="8" width="8.125" style="0" customWidth="1"/>
    <col min="9" max="9" width="6.00390625" style="0" customWidth="1"/>
    <col min="10" max="10" width="18.375" style="0" customWidth="1"/>
  </cols>
  <sheetData>
    <row r="1" spans="1:10" ht="17" thickBot="1">
      <c r="A1" s="140" t="s">
        <v>53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ht="17" thickBot="1">
      <c r="A2" s="105" t="s">
        <v>50</v>
      </c>
      <c r="B2" s="142" t="s">
        <v>74</v>
      </c>
      <c r="C2" s="142"/>
      <c r="D2" s="142"/>
      <c r="E2" s="142"/>
      <c r="F2" s="142"/>
      <c r="G2" s="142"/>
      <c r="H2" s="142"/>
      <c r="I2" s="142"/>
      <c r="J2" s="87"/>
    </row>
    <row r="3" spans="1:11" ht="17" thickBot="1">
      <c r="A3" s="106" t="s">
        <v>51</v>
      </c>
      <c r="B3" s="146" t="s">
        <v>75</v>
      </c>
      <c r="C3" s="146"/>
      <c r="D3" s="146"/>
      <c r="E3" s="146"/>
      <c r="F3" s="146"/>
      <c r="G3" s="146"/>
      <c r="H3" s="146"/>
      <c r="I3" s="146"/>
      <c r="J3" s="103" t="s">
        <v>67</v>
      </c>
      <c r="K3" s="102"/>
    </row>
    <row r="4" spans="1:11" ht="17" thickBot="1">
      <c r="A4" s="106"/>
      <c r="B4" s="145" t="s">
        <v>71</v>
      </c>
      <c r="C4" s="145"/>
      <c r="D4" s="145"/>
      <c r="E4" s="145"/>
      <c r="F4" s="145"/>
      <c r="G4" s="145"/>
      <c r="H4" s="145"/>
      <c r="I4" s="145"/>
      <c r="J4" s="108" t="str">
        <f>IF(J3='EasyCBM English Norms'!F3,"1",IF(J3='EasyCBM English Norms'!A4,"1.2",IF(J3='EasyCBM English Norms'!F5,"0.4",IF(J3='EasyCBM English Norms'!F6,"0.4",IF(J3='EasyCBM English Norms'!F7,"0.4",IF(J3='EasyCBM English Norms'!F8,"1.1",IF(J3='EasyCBM English Norms'!F9,"1.7",IF(J3='EasyCBM English Norms'!F10,"0.8",IF(J3='EasyCBM English Norms'!F11,"1.2",IF(J3='EasyCBM English Norms'!F12,"1.0",IF(J3='EasyCBM English Norms'!F13,"1.1",IF(J3='EasyCBM English Norms'!F14,"0.7",IF(J3='EasyCBM English Norms'!F15,"0.8")))))))))))))</f>
        <v>1</v>
      </c>
      <c r="K4" s="102"/>
    </row>
    <row r="5" spans="1:10" ht="17" thickBot="1">
      <c r="A5" s="107" t="s">
        <v>49</v>
      </c>
      <c r="B5" s="143" t="s">
        <v>52</v>
      </c>
      <c r="C5" s="143"/>
      <c r="D5" s="143"/>
      <c r="E5" s="143"/>
      <c r="F5" s="143"/>
      <c r="G5" s="143"/>
      <c r="H5" s="143"/>
      <c r="I5" s="144"/>
      <c r="J5" s="86"/>
    </row>
    <row r="6" spans="1:10" ht="15.75">
      <c r="A6" s="105" t="s">
        <v>56</v>
      </c>
      <c r="B6" s="146" t="s">
        <v>76</v>
      </c>
      <c r="C6" s="146"/>
      <c r="D6" s="146"/>
      <c r="E6" s="146"/>
      <c r="F6" s="146"/>
      <c r="G6" s="146"/>
      <c r="H6" s="146"/>
      <c r="I6" s="146"/>
      <c r="J6" s="147"/>
    </row>
    <row r="7" spans="1:10" ht="17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3" customHeight="1" thickBot="1">
      <c r="A8" s="89" t="s">
        <v>45</v>
      </c>
      <c r="B8" s="83"/>
      <c r="C8" s="90" t="s">
        <v>55</v>
      </c>
      <c r="D8" s="83"/>
      <c r="E8" s="90" t="s">
        <v>48</v>
      </c>
      <c r="F8" s="84"/>
      <c r="G8" s="104" t="s">
        <v>72</v>
      </c>
      <c r="H8" s="19"/>
      <c r="I8" s="19"/>
      <c r="J8" s="19"/>
    </row>
    <row r="9" spans="1:10" ht="17" thickBot="1">
      <c r="A9" s="80">
        <f>J2</f>
        <v>0</v>
      </c>
      <c r="B9" s="85" t="s">
        <v>46</v>
      </c>
      <c r="C9" s="81">
        <f>J4*1.5</f>
        <v>1.5</v>
      </c>
      <c r="D9" s="85" t="s">
        <v>47</v>
      </c>
      <c r="E9" s="82">
        <f>J5</f>
        <v>0</v>
      </c>
      <c r="F9" s="85" t="s">
        <v>44</v>
      </c>
      <c r="G9" s="110">
        <f>A9+(C9*E9)</f>
        <v>0</v>
      </c>
      <c r="H9" s="19"/>
      <c r="I9" s="19"/>
      <c r="J9" s="19"/>
    </row>
    <row r="10" spans="1:10" ht="57" customHeight="1" thickBot="1">
      <c r="A10" s="89" t="s">
        <v>45</v>
      </c>
      <c r="B10" s="35"/>
      <c r="C10" s="91" t="s">
        <v>54</v>
      </c>
      <c r="D10" s="35"/>
      <c r="E10" s="90" t="s">
        <v>48</v>
      </c>
      <c r="F10" s="35"/>
      <c r="G10" s="104" t="s">
        <v>73</v>
      </c>
      <c r="H10" s="19"/>
      <c r="I10" s="19"/>
      <c r="J10" s="19"/>
    </row>
    <row r="11" spans="1:10" ht="17" thickBot="1">
      <c r="A11" s="80">
        <f>J2</f>
        <v>0</v>
      </c>
      <c r="B11" s="88" t="s">
        <v>46</v>
      </c>
      <c r="C11" s="81">
        <f>J4*2</f>
        <v>2</v>
      </c>
      <c r="D11" s="88" t="s">
        <v>47</v>
      </c>
      <c r="E11" s="82">
        <f>J5</f>
        <v>0</v>
      </c>
      <c r="F11" s="88" t="s">
        <v>44</v>
      </c>
      <c r="G11" s="110">
        <f>A11+(C11*E11)</f>
        <v>0</v>
      </c>
      <c r="H11" s="19"/>
      <c r="I11" s="19"/>
      <c r="J11" s="19"/>
    </row>
  </sheetData>
  <sheetProtection sheet="1" objects="1" scenarios="1"/>
  <mergeCells count="6">
    <mergeCell ref="A1:J1"/>
    <mergeCell ref="B2:I2"/>
    <mergeCell ref="B5:I5"/>
    <mergeCell ref="B4:I4"/>
    <mergeCell ref="B6:J6"/>
    <mergeCell ref="B3:I3"/>
  </mergeCells>
  <dataValidations count="1">
    <dataValidation type="list" allowBlank="1" showInputMessage="1" showErrorMessage="1" sqref="J3:J4">
      <formula1>'EasyCBM English Norms'!$F$3:$F$15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200" zoomScaleNormal="200" workbookViewId="0" topLeftCell="A1">
      <selection activeCell="B6" sqref="B6:J6"/>
    </sheetView>
  </sheetViews>
  <sheetFormatPr defaultColWidth="11.00390625" defaultRowHeight="15.75"/>
  <cols>
    <col min="1" max="1" width="8.375" style="0" customWidth="1"/>
    <col min="2" max="2" width="3.625" style="0" customWidth="1"/>
    <col min="3" max="3" width="14.625" style="0" customWidth="1"/>
    <col min="4" max="4" width="3.875" style="0" customWidth="1"/>
    <col min="5" max="5" width="10.50390625" style="0" customWidth="1"/>
    <col min="6" max="6" width="5.375" style="0" customWidth="1"/>
    <col min="7" max="7" width="12.125" style="0" customWidth="1"/>
    <col min="8" max="8" width="8.125" style="0" customWidth="1"/>
    <col min="9" max="9" width="6.00390625" style="0" customWidth="1"/>
    <col min="10" max="10" width="18.375" style="0" customWidth="1"/>
  </cols>
  <sheetData>
    <row r="1" spans="1:10" ht="17" thickBot="1">
      <c r="A1" s="140" t="s">
        <v>53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ht="17" thickBot="1">
      <c r="A2" s="105" t="s">
        <v>50</v>
      </c>
      <c r="B2" s="142" t="s">
        <v>74</v>
      </c>
      <c r="C2" s="142"/>
      <c r="D2" s="142"/>
      <c r="E2" s="142"/>
      <c r="F2" s="142"/>
      <c r="G2" s="142"/>
      <c r="H2" s="142"/>
      <c r="I2" s="142"/>
      <c r="J2" s="87"/>
    </row>
    <row r="3" spans="1:11" ht="17" thickBot="1">
      <c r="A3" s="106" t="s">
        <v>51</v>
      </c>
      <c r="B3" s="146" t="s">
        <v>75</v>
      </c>
      <c r="C3" s="146"/>
      <c r="D3" s="146"/>
      <c r="E3" s="146"/>
      <c r="F3" s="146"/>
      <c r="G3" s="146"/>
      <c r="H3" s="146"/>
      <c r="I3" s="146"/>
      <c r="J3" s="103" t="s">
        <v>77</v>
      </c>
      <c r="K3" s="102"/>
    </row>
    <row r="4" spans="1:11" ht="17" thickBot="1">
      <c r="A4" s="106"/>
      <c r="B4" s="145" t="s">
        <v>71</v>
      </c>
      <c r="C4" s="145"/>
      <c r="D4" s="145"/>
      <c r="E4" s="145"/>
      <c r="F4" s="145"/>
      <c r="G4" s="145"/>
      <c r="H4" s="145"/>
      <c r="I4" s="148"/>
      <c r="J4" s="109" t="str">
        <f>IF(J3='EasyCBM Spanish Norms'!G4,"0.6",IF(J3='EasyCBM Spanish Norms'!G5,"1.1",IF(J3='EasyCBM Spanish Norms'!G6,"1.1",IF(J3='EasyCBM Spanish Norms'!G7,"0.6",IF(J3='EasyCBM Spanish Norms'!G8,"0.9",IF(J3='EasyCBM Spanish Norms'!G9,"1.4",IF(J3='EasyCBM Spanish Norms'!G10,"0.4",IF(J3='EasyCBM Spanish Norms'!G11,"0.5"))))))))</f>
        <v>0.6</v>
      </c>
      <c r="K4" s="102"/>
    </row>
    <row r="5" spans="1:10" ht="17" thickBot="1">
      <c r="A5" s="107" t="s">
        <v>49</v>
      </c>
      <c r="B5" s="143" t="s">
        <v>52</v>
      </c>
      <c r="C5" s="143"/>
      <c r="D5" s="143"/>
      <c r="E5" s="143"/>
      <c r="F5" s="143"/>
      <c r="G5" s="143"/>
      <c r="H5" s="143"/>
      <c r="I5" s="144"/>
      <c r="J5" s="86"/>
    </row>
    <row r="6" spans="1:10" ht="15.75">
      <c r="A6" s="105" t="s">
        <v>56</v>
      </c>
      <c r="B6" s="146" t="s">
        <v>76</v>
      </c>
      <c r="C6" s="146"/>
      <c r="D6" s="146"/>
      <c r="E6" s="146"/>
      <c r="F6" s="146"/>
      <c r="G6" s="146"/>
      <c r="H6" s="146"/>
      <c r="I6" s="146"/>
      <c r="J6" s="147"/>
    </row>
    <row r="7" spans="1:10" ht="17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3" customHeight="1" thickBot="1">
      <c r="A8" s="89" t="s">
        <v>45</v>
      </c>
      <c r="B8" s="83"/>
      <c r="C8" s="90" t="s">
        <v>55</v>
      </c>
      <c r="D8" s="83"/>
      <c r="E8" s="90" t="s">
        <v>48</v>
      </c>
      <c r="F8" s="84"/>
      <c r="G8" s="104" t="s">
        <v>72</v>
      </c>
      <c r="H8" s="19"/>
      <c r="I8" s="19"/>
      <c r="J8" s="19"/>
    </row>
    <row r="9" spans="1:10" ht="17" thickBot="1">
      <c r="A9" s="80">
        <f>J2</f>
        <v>0</v>
      </c>
      <c r="B9" s="85" t="s">
        <v>46</v>
      </c>
      <c r="C9" s="81">
        <f>J4*1.5</f>
        <v>0.8999999999999999</v>
      </c>
      <c r="D9" s="85" t="s">
        <v>47</v>
      </c>
      <c r="E9" s="82">
        <f>J5</f>
        <v>0</v>
      </c>
      <c r="F9" s="85" t="s">
        <v>44</v>
      </c>
      <c r="G9" s="110">
        <f>A9+(C9*E9)</f>
        <v>0</v>
      </c>
      <c r="H9" s="19"/>
      <c r="I9" s="19"/>
      <c r="J9" s="19"/>
    </row>
    <row r="10" spans="1:10" ht="57" customHeight="1" thickBot="1">
      <c r="A10" s="89" t="s">
        <v>45</v>
      </c>
      <c r="B10" s="35"/>
      <c r="C10" s="91" t="s">
        <v>54</v>
      </c>
      <c r="D10" s="35"/>
      <c r="E10" s="90" t="s">
        <v>48</v>
      </c>
      <c r="F10" s="35"/>
      <c r="G10" s="104" t="s">
        <v>73</v>
      </c>
      <c r="H10" s="19"/>
      <c r="I10" s="19"/>
      <c r="J10" s="19"/>
    </row>
    <row r="11" spans="1:10" ht="17" thickBot="1">
      <c r="A11" s="80">
        <f>J2</f>
        <v>0</v>
      </c>
      <c r="B11" s="88" t="s">
        <v>46</v>
      </c>
      <c r="C11" s="81">
        <f>J4*2</f>
        <v>1.2</v>
      </c>
      <c r="D11" s="88" t="s">
        <v>47</v>
      </c>
      <c r="E11" s="82">
        <f>J5</f>
        <v>0</v>
      </c>
      <c r="F11" s="88" t="s">
        <v>44</v>
      </c>
      <c r="G11" s="110">
        <f>A11+(C11*E11)</f>
        <v>0</v>
      </c>
      <c r="H11" s="19"/>
      <c r="I11" s="19"/>
      <c r="J11" s="19"/>
    </row>
  </sheetData>
  <sheetProtection sheet="1" objects="1" scenarios="1"/>
  <mergeCells count="6">
    <mergeCell ref="B6:J6"/>
    <mergeCell ref="A1:J1"/>
    <mergeCell ref="B2:I2"/>
    <mergeCell ref="B3:I3"/>
    <mergeCell ref="B4:I4"/>
    <mergeCell ref="B5:I5"/>
  </mergeCells>
  <dataValidations count="1">
    <dataValidation type="list" allowBlank="1" showInputMessage="1" showErrorMessage="1" sqref="J3">
      <formula1>'EasyCBM Spanish Norms'!$G$4:$G$11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Potter, Jonathan</dc:creator>
  <cp:keywords/>
  <dc:description/>
  <cp:lastModifiedBy>Microsoft Office User</cp:lastModifiedBy>
  <dcterms:created xsi:type="dcterms:W3CDTF">2019-02-12T18:43:56Z</dcterms:created>
  <dcterms:modified xsi:type="dcterms:W3CDTF">2019-04-09T15:10:57Z</dcterms:modified>
  <cp:category/>
  <cp:version/>
  <cp:contentType/>
  <cp:contentStatus/>
</cp:coreProperties>
</file>